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nat\Documents\Renate\"/>
    </mc:Choice>
  </mc:AlternateContent>
  <bookViews>
    <workbookView xWindow="0" yWindow="0" windowWidth="28800" windowHeight="12435"/>
  </bookViews>
  <sheets>
    <sheet name="export (3)" sheetId="1" r:id="rId1"/>
    <sheet name="Tabelle1" sheetId="2" r:id="rId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2" i="2" l="1"/>
  <c r="C12" i="2"/>
  <c r="C7" i="2"/>
  <c r="C6" i="2"/>
  <c r="C9" i="2"/>
  <c r="C21" i="2"/>
  <c r="C16" i="2"/>
  <c r="C10" i="2"/>
  <c r="C4" i="2"/>
  <c r="H7" i="2" l="1"/>
  <c r="H8" i="2"/>
  <c r="C8" i="2"/>
  <c r="H6" i="2"/>
  <c r="H5" i="2"/>
  <c r="H4" i="2"/>
  <c r="H13" i="2"/>
  <c r="C5" i="2"/>
  <c r="C20" i="2" l="1"/>
  <c r="C14" i="2"/>
  <c r="C13" i="2"/>
  <c r="C15" i="2" l="1"/>
</calcChain>
</file>

<file path=xl/sharedStrings.xml><?xml version="1.0" encoding="utf-8"?>
<sst xmlns="http://schemas.openxmlformats.org/spreadsheetml/2006/main" count="344" uniqueCount="95">
  <si>
    <t xml:space="preserve">Suljkanovic Melik (1) </t>
    <phoneticPr fontId="19" type="noConversion"/>
  </si>
  <si>
    <t>1.</t>
    <phoneticPr fontId="19" type="noConversion"/>
  </si>
  <si>
    <t>2.</t>
    <phoneticPr fontId="19" type="noConversion"/>
  </si>
  <si>
    <t>Altersgruppe</t>
  </si>
  <si>
    <t>männlich</t>
  </si>
  <si>
    <t>weiblich</t>
  </si>
  <si>
    <t>Jugend D</t>
  </si>
  <si>
    <t>SUMSI-CUP 2018/2019</t>
  </si>
  <si>
    <t>Erl Sebastian</t>
  </si>
  <si>
    <t>1.</t>
  </si>
  <si>
    <t>2.</t>
  </si>
  <si>
    <t>Jugend C</t>
  </si>
  <si>
    <t>Jugend B</t>
  </si>
  <si>
    <t>Platz</t>
  </si>
  <si>
    <t>3.</t>
  </si>
  <si>
    <t>4.</t>
  </si>
  <si>
    <t>5.</t>
  </si>
  <si>
    <t>Suljkanovic Melik</t>
  </si>
  <si>
    <t>Galvan Julius</t>
  </si>
  <si>
    <t>Aliev Emin</t>
  </si>
  <si>
    <t>Kiyanenko Maxim</t>
  </si>
  <si>
    <t xml:space="preserve">Zelinsky Emilia </t>
  </si>
  <si>
    <t xml:space="preserve">Mack Laetizia </t>
  </si>
  <si>
    <t>Punkte</t>
  </si>
  <si>
    <t>Pribas Fabian</t>
  </si>
  <si>
    <t>1.</t>
    <phoneticPr fontId="19" type="noConversion"/>
  </si>
  <si>
    <t>Erl Sebastian</t>
    <phoneticPr fontId="19" type="noConversion"/>
  </si>
  <si>
    <t>2.</t>
    <phoneticPr fontId="19" type="noConversion"/>
  </si>
  <si>
    <t>Mack Gregor</t>
    <phoneticPr fontId="19" type="noConversion"/>
  </si>
  <si>
    <t xml:space="preserve">3. </t>
    <phoneticPr fontId="19" type="noConversion"/>
  </si>
  <si>
    <t>4.</t>
    <phoneticPr fontId="19" type="noConversion"/>
  </si>
  <si>
    <t>Jugend C</t>
    <phoneticPr fontId="19" type="noConversion"/>
  </si>
  <si>
    <t>3.</t>
    <phoneticPr fontId="19" type="noConversion"/>
  </si>
  <si>
    <t>5.</t>
    <phoneticPr fontId="19" type="noConversion"/>
  </si>
  <si>
    <t>Jugend B</t>
    <phoneticPr fontId="19" type="noConversion"/>
  </si>
  <si>
    <t>Kiyanenko Maxim</t>
    <phoneticPr fontId="19" type="noConversion"/>
  </si>
  <si>
    <t>Aliev Emin</t>
    <phoneticPr fontId="19" type="noConversion"/>
  </si>
  <si>
    <t>Galvan Julius</t>
    <phoneticPr fontId="19" type="noConversion"/>
  </si>
  <si>
    <t>Reischl Tobias</t>
    <phoneticPr fontId="19" type="noConversion"/>
  </si>
  <si>
    <t>Wach Livius</t>
    <phoneticPr fontId="19" type="noConversion"/>
  </si>
  <si>
    <t>Gruber-Borelli Sergio</t>
    <phoneticPr fontId="19" type="noConversion"/>
  </si>
  <si>
    <t>Brandt Elias</t>
    <phoneticPr fontId="19" type="noConversion"/>
  </si>
  <si>
    <t>Mack Laetizia</t>
    <phoneticPr fontId="19" type="noConversion"/>
  </si>
  <si>
    <t>Zelinsky Emilia</t>
    <phoneticPr fontId="19" type="noConversion"/>
  </si>
  <si>
    <t>Zakarias Emilia</t>
    <phoneticPr fontId="19" type="noConversion"/>
  </si>
  <si>
    <t>Reichl Moritz</t>
    <phoneticPr fontId="19" type="noConversion"/>
  </si>
  <si>
    <t>Erl Sebastian (wird nicht gewertet)</t>
    <phoneticPr fontId="19" type="noConversion"/>
  </si>
  <si>
    <t>Reichl Moritz</t>
    <phoneticPr fontId="19" type="noConversion"/>
  </si>
  <si>
    <t>Kollmann Maximilian</t>
  </si>
  <si>
    <t>Wach Livius</t>
  </si>
  <si>
    <t>Voithofer Tim</t>
  </si>
  <si>
    <t>6.</t>
  </si>
  <si>
    <t>Reischl Tobias</t>
  </si>
  <si>
    <t>Melot Matisse</t>
  </si>
  <si>
    <t xml:space="preserve">2. </t>
  </si>
  <si>
    <t>Brandt Elias</t>
  </si>
  <si>
    <t>Zakarias Rosalie</t>
  </si>
  <si>
    <t>Mack Gregor</t>
  </si>
  <si>
    <t>Amon Maximilian</t>
  </si>
  <si>
    <t xml:space="preserve">Wach Livius (4) </t>
  </si>
  <si>
    <t>Smigiel Gioacchino</t>
  </si>
  <si>
    <t>Reichl Moritz</t>
  </si>
  <si>
    <t>Geher Julian</t>
  </si>
  <si>
    <t>Kalteis Sophie</t>
  </si>
  <si>
    <t xml:space="preserve">5. </t>
  </si>
  <si>
    <t>Geher Julian (1)</t>
  </si>
  <si>
    <t>Voithofer Tim (3)</t>
  </si>
  <si>
    <t>Hasenschwandner Leo</t>
  </si>
  <si>
    <t>Lina</t>
  </si>
  <si>
    <t>Eva + Emilia</t>
  </si>
  <si>
    <t>Ruben</t>
  </si>
  <si>
    <t>Aliev Emin (8 tg., 7 gew.)</t>
  </si>
  <si>
    <t>Reischl Tobias (6)</t>
  </si>
  <si>
    <t>Brandt Elias (4)</t>
  </si>
  <si>
    <t>Eva</t>
  </si>
  <si>
    <t>Zelinsky Emilia</t>
  </si>
  <si>
    <t>Mack Gregor  (8 tg., 7 gew.)</t>
  </si>
  <si>
    <t>Reichl Moritz (5)</t>
  </si>
  <si>
    <t>Zakarias Emilia (7)</t>
  </si>
  <si>
    <t>Zelinsky Emilia (9 tg., 7 gew.)</t>
  </si>
  <si>
    <t>Eva (2)</t>
  </si>
  <si>
    <t>Zakarias Rosalie (5)</t>
  </si>
  <si>
    <t>Kalteis Sophie (3)</t>
  </si>
  <si>
    <t>Aksoy Lina (1)</t>
  </si>
  <si>
    <t>Erl Sebastian  (9 tg., 7 gew.)</t>
  </si>
  <si>
    <t>Smigiel Gioacchino (5)</t>
  </si>
  <si>
    <t>Amon Maximilian (2)</t>
  </si>
  <si>
    <t>Gruber-Borelli Sergio (2)</t>
  </si>
  <si>
    <t>Hasenschwandner Leo (3)</t>
  </si>
  <si>
    <t>Sailer Ruben (2)</t>
  </si>
  <si>
    <t>Gruber-Borelli Sergio</t>
  </si>
  <si>
    <t>Sailer Ruben</t>
  </si>
  <si>
    <t>Kiyanenko Maxim (10 tg., 7 gew.)</t>
  </si>
  <si>
    <t>Mack Laetizia (10 tg., 7 gew.)</t>
  </si>
  <si>
    <r>
      <t xml:space="preserve">GESAMTWERTUNG SUMSI CUP </t>
    </r>
    <r>
      <rPr>
        <b/>
        <sz val="20"/>
        <color indexed="8"/>
        <rFont val="Calibri"/>
        <family val="2"/>
      </rPr>
      <t>Stand 25.06.19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</si>
</sst>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</font>
    <font>
      <b/>
      <sz val="14"/>
      <color indexed="8"/>
      <name val="Calibri"/>
    </font>
    <font>
      <b/>
      <sz val="36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20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8" fillId="0" borderId="0" xfId="0" applyFont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0" borderId="13" xfId="0" applyFont="1" applyBorder="1"/>
    <xf numFmtId="0" fontId="16" fillId="33" borderId="11" xfId="0" applyFont="1" applyFill="1" applyBorder="1"/>
    <xf numFmtId="0" fontId="16" fillId="33" borderId="12" xfId="0" applyFont="1" applyFill="1" applyBorder="1"/>
    <xf numFmtId="0" fontId="16" fillId="33" borderId="18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6" fillId="33" borderId="23" xfId="0" applyFont="1" applyFill="1" applyBorder="1"/>
    <xf numFmtId="0" fontId="0" fillId="0" borderId="24" xfId="0" applyBorder="1"/>
    <xf numFmtId="0" fontId="0" fillId="0" borderId="25" xfId="0" applyBorder="1"/>
    <xf numFmtId="14" fontId="0" fillId="0" borderId="10" xfId="0" applyNumberFormat="1" applyBorder="1"/>
    <xf numFmtId="14" fontId="0" fillId="0" borderId="14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0" xfId="0" applyBorder="1"/>
    <xf numFmtId="14" fontId="0" fillId="0" borderId="0" xfId="0" applyNumberFormat="1" applyBorder="1"/>
    <xf numFmtId="0" fontId="16" fillId="33" borderId="29" xfId="0" applyFont="1" applyFill="1" applyBorder="1"/>
    <xf numFmtId="0" fontId="16" fillId="0" borderId="0" xfId="0" applyFont="1" applyFill="1" applyBorder="1"/>
    <xf numFmtId="0" fontId="0" fillId="0" borderId="17" xfId="0" applyBorder="1"/>
    <xf numFmtId="0" fontId="20" fillId="0" borderId="13" xfId="0" applyFont="1" applyBorder="1"/>
    <xf numFmtId="0" fontId="16" fillId="0" borderId="31" xfId="0" applyFont="1" applyBorder="1"/>
    <xf numFmtId="0" fontId="0" fillId="0" borderId="32" xfId="0" applyBorder="1"/>
    <xf numFmtId="0" fontId="0" fillId="0" borderId="33" xfId="0" applyBorder="1"/>
    <xf numFmtId="14" fontId="0" fillId="0" borderId="32" xfId="0" applyNumberFormat="1" applyBorder="1"/>
    <xf numFmtId="14" fontId="0" fillId="0" borderId="34" xfId="0" applyNumberFormat="1" applyBorder="1"/>
    <xf numFmtId="0" fontId="20" fillId="0" borderId="31" xfId="0" applyFont="1" applyBorder="1"/>
    <xf numFmtId="0" fontId="22" fillId="0" borderId="24" xfId="0" applyFont="1" applyBorder="1"/>
    <xf numFmtId="0" fontId="22" fillId="0" borderId="14" xfId="0" applyFont="1" applyBorder="1"/>
    <xf numFmtId="14" fontId="22" fillId="0" borderId="14" xfId="0" applyNumberFormat="1" applyFont="1" applyBorder="1"/>
    <xf numFmtId="0" fontId="21" fillId="0" borderId="10" xfId="0" applyFont="1" applyBorder="1"/>
    <xf numFmtId="0" fontId="23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35" xfId="0" applyFill="1" applyBorder="1"/>
    <xf numFmtId="0" fontId="23" fillId="34" borderId="11" xfId="0" applyFont="1" applyFill="1" applyBorder="1"/>
    <xf numFmtId="0" fontId="23" fillId="34" borderId="12" xfId="0" applyFont="1" applyFill="1" applyBorder="1"/>
    <xf numFmtId="0" fontId="23" fillId="34" borderId="29" xfId="0" applyFont="1" applyFill="1" applyBorder="1"/>
    <xf numFmtId="0" fontId="0" fillId="0" borderId="34" xfId="0" applyBorder="1"/>
    <xf numFmtId="14" fontId="25" fillId="0" borderId="10" xfId="0" applyNumberFormat="1" applyFont="1" applyBorder="1"/>
    <xf numFmtId="0" fontId="0" fillId="0" borderId="16" xfId="0" applyFill="1" applyBorder="1"/>
    <xf numFmtId="0" fontId="0" fillId="0" borderId="17" xfId="0" applyFill="1" applyBorder="1"/>
    <xf numFmtId="14" fontId="26" fillId="0" borderId="14" xfId="0" applyNumberFormat="1" applyFont="1" applyBorder="1"/>
    <xf numFmtId="0" fontId="0" fillId="0" borderId="10" xfId="0" applyFill="1" applyBorder="1"/>
    <xf numFmtId="14" fontId="0" fillId="0" borderId="35" xfId="0" applyNumberFormat="1" applyFill="1" applyBorder="1"/>
    <xf numFmtId="0" fontId="0" fillId="0" borderId="19" xfId="0" applyBorder="1"/>
    <xf numFmtId="0" fontId="0" fillId="0" borderId="20" xfId="0" applyBorder="1"/>
    <xf numFmtId="0" fontId="0" fillId="0" borderId="14" xfId="0" applyFill="1" applyBorder="1"/>
    <xf numFmtId="0" fontId="16" fillId="0" borderId="18" xfId="0" applyFont="1" applyBorder="1"/>
    <xf numFmtId="0" fontId="0" fillId="0" borderId="19" xfId="0" applyFill="1" applyBorder="1"/>
    <xf numFmtId="0" fontId="0" fillId="0" borderId="36" xfId="0" applyFill="1" applyBorder="1"/>
    <xf numFmtId="14" fontId="0" fillId="33" borderId="26" xfId="0" applyNumberFormat="1" applyFill="1" applyBorder="1" applyAlignment="1">
      <alignment horizontal="center" wrapText="1"/>
    </xf>
    <xf numFmtId="14" fontId="0" fillId="33" borderId="27" xfId="0" applyNumberFormat="1" applyFill="1" applyBorder="1" applyAlignment="1">
      <alignment horizontal="center" wrapText="1"/>
    </xf>
    <xf numFmtId="14" fontId="0" fillId="33" borderId="28" xfId="0" applyNumberFormat="1" applyFill="1" applyBorder="1" applyAlignment="1">
      <alignment horizontal="center" wrapText="1"/>
    </xf>
    <xf numFmtId="14" fontId="0" fillId="33" borderId="21" xfId="0" applyNumberFormat="1" applyFill="1" applyBorder="1" applyAlignment="1">
      <alignment horizontal="center" wrapText="1"/>
    </xf>
    <xf numFmtId="14" fontId="0" fillId="33" borderId="22" xfId="0" applyNumberFormat="1" applyFill="1" applyBorder="1" applyAlignment="1">
      <alignment horizontal="center" wrapText="1"/>
    </xf>
    <xf numFmtId="14" fontId="0" fillId="33" borderId="3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24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abSelected="1" topLeftCell="A18" zoomScale="120" zoomScaleNormal="120" workbookViewId="0">
      <selection activeCell="J86" sqref="J86:J87"/>
    </sheetView>
  </sheetViews>
  <sheetFormatPr baseColWidth="10" defaultRowHeight="15" x14ac:dyDescent="0.25"/>
  <cols>
    <col min="1" max="1" width="12.140625" customWidth="1"/>
    <col min="2" max="2" width="5.85546875" customWidth="1"/>
    <col min="3" max="3" width="7.28515625" bestFit="1" customWidth="1"/>
    <col min="4" max="4" width="30" customWidth="1"/>
    <col min="5" max="5" width="15" bestFit="1" customWidth="1"/>
    <col min="6" max="6" width="12.42578125" bestFit="1" customWidth="1"/>
    <col min="7" max="7" width="7.42578125" customWidth="1"/>
    <col min="9" max="9" width="23.42578125" customWidth="1"/>
    <col min="10" max="10" width="14.5703125" customWidth="1"/>
    <col min="11" max="11" width="12.42578125" bestFit="1" customWidth="1"/>
    <col min="14" max="14" width="27.28515625" bestFit="1" customWidth="1"/>
    <col min="15" max="15" width="8.42578125" bestFit="1" customWidth="1"/>
  </cols>
  <sheetData>
    <row r="1" spans="1:10" ht="23.25" x14ac:dyDescent="0.35">
      <c r="A1" s="3" t="s">
        <v>7</v>
      </c>
    </row>
    <row r="2" spans="1:10" ht="15.75" thickBot="1" x14ac:dyDescent="0.3"/>
    <row r="3" spans="1:10" ht="15.75" thickBot="1" x14ac:dyDescent="0.3">
      <c r="A3" s="61">
        <v>43368</v>
      </c>
      <c r="B3" s="62"/>
      <c r="C3" s="62"/>
      <c r="D3" s="62"/>
      <c r="E3" s="62"/>
      <c r="F3" s="58">
        <v>43396</v>
      </c>
      <c r="G3" s="59"/>
      <c r="H3" s="59"/>
      <c r="I3" s="59"/>
      <c r="J3" s="60"/>
    </row>
    <row r="4" spans="1:10" x14ac:dyDescent="0.25">
      <c r="A4" s="10" t="s">
        <v>3</v>
      </c>
      <c r="B4" s="11" t="s">
        <v>13</v>
      </c>
      <c r="C4" s="11" t="s">
        <v>23</v>
      </c>
      <c r="D4" s="11" t="s">
        <v>4</v>
      </c>
      <c r="E4" s="15" t="s">
        <v>5</v>
      </c>
      <c r="F4" s="12" t="s">
        <v>3</v>
      </c>
      <c r="G4" s="13" t="s">
        <v>13</v>
      </c>
      <c r="H4" s="13" t="s">
        <v>23</v>
      </c>
      <c r="I4" s="13" t="s">
        <v>4</v>
      </c>
      <c r="J4" s="14" t="s">
        <v>5</v>
      </c>
    </row>
    <row r="5" spans="1:10" x14ac:dyDescent="0.25">
      <c r="A5" s="9" t="s">
        <v>6</v>
      </c>
      <c r="B5" s="4" t="s">
        <v>9</v>
      </c>
      <c r="C5" s="4">
        <v>100</v>
      </c>
      <c r="D5" s="4" t="s">
        <v>8</v>
      </c>
      <c r="E5" s="34" t="s">
        <v>21</v>
      </c>
      <c r="F5" s="9" t="s">
        <v>6</v>
      </c>
      <c r="G5" s="4" t="s">
        <v>25</v>
      </c>
      <c r="H5" s="4">
        <v>100</v>
      </c>
      <c r="I5" s="4" t="s">
        <v>26</v>
      </c>
      <c r="J5" s="35" t="s">
        <v>43</v>
      </c>
    </row>
    <row r="6" spans="1:10" x14ac:dyDescent="0.25">
      <c r="A6" s="5"/>
      <c r="B6" s="4" t="s">
        <v>10</v>
      </c>
      <c r="C6" s="4">
        <v>80</v>
      </c>
      <c r="D6" s="4" t="s">
        <v>47</v>
      </c>
      <c r="E6" s="16"/>
      <c r="F6" s="5"/>
      <c r="G6" s="4" t="s">
        <v>27</v>
      </c>
      <c r="H6" s="4">
        <v>80</v>
      </c>
      <c r="I6" s="18" t="s">
        <v>28</v>
      </c>
      <c r="J6" s="19"/>
    </row>
    <row r="7" spans="1:10" x14ac:dyDescent="0.25">
      <c r="A7" s="5"/>
      <c r="B7" s="4"/>
      <c r="C7" s="4"/>
      <c r="D7" s="4"/>
      <c r="E7" s="16"/>
      <c r="F7" s="5"/>
      <c r="G7" s="4" t="s">
        <v>14</v>
      </c>
      <c r="H7" s="4">
        <v>60</v>
      </c>
      <c r="I7" s="18" t="s">
        <v>39</v>
      </c>
      <c r="J7" s="19"/>
    </row>
    <row r="8" spans="1:10" x14ac:dyDescent="0.25">
      <c r="A8" s="9" t="s">
        <v>11</v>
      </c>
      <c r="B8" s="4" t="s">
        <v>9</v>
      </c>
      <c r="C8" s="4">
        <v>100</v>
      </c>
      <c r="D8" s="37" t="s">
        <v>46</v>
      </c>
      <c r="E8" s="16" t="s">
        <v>22</v>
      </c>
      <c r="F8" s="9"/>
      <c r="G8" s="4" t="s">
        <v>15</v>
      </c>
      <c r="H8" s="4">
        <v>50</v>
      </c>
      <c r="I8" s="18" t="s">
        <v>45</v>
      </c>
      <c r="J8" s="19"/>
    </row>
    <row r="9" spans="1:10" x14ac:dyDescent="0.25">
      <c r="A9" s="5"/>
      <c r="B9" s="4" t="s">
        <v>10</v>
      </c>
      <c r="C9" s="4">
        <v>80</v>
      </c>
      <c r="D9" s="4" t="s">
        <v>17</v>
      </c>
      <c r="E9" s="16"/>
      <c r="F9" s="5"/>
      <c r="G9" s="4"/>
      <c r="H9" s="4"/>
      <c r="I9" s="4"/>
      <c r="J9" s="19"/>
    </row>
    <row r="10" spans="1:10" x14ac:dyDescent="0.25">
      <c r="A10" s="5"/>
      <c r="B10" s="4" t="s">
        <v>14</v>
      </c>
      <c r="C10" s="4">
        <v>60</v>
      </c>
      <c r="D10" s="4" t="s">
        <v>18</v>
      </c>
      <c r="E10" s="16"/>
      <c r="F10" s="5"/>
      <c r="G10" s="4"/>
      <c r="H10" s="4"/>
      <c r="I10" s="18"/>
      <c r="J10" s="19"/>
    </row>
    <row r="11" spans="1:10" x14ac:dyDescent="0.25">
      <c r="A11" s="5"/>
      <c r="B11" s="4" t="s">
        <v>15</v>
      </c>
      <c r="C11" s="4">
        <v>50</v>
      </c>
      <c r="D11" s="4" t="s">
        <v>19</v>
      </c>
      <c r="E11" s="16"/>
      <c r="F11" s="27" t="s">
        <v>31</v>
      </c>
      <c r="G11" s="4" t="s">
        <v>25</v>
      </c>
      <c r="H11" s="4">
        <v>100</v>
      </c>
      <c r="I11" s="18" t="s">
        <v>40</v>
      </c>
      <c r="J11" s="19" t="s">
        <v>42</v>
      </c>
    </row>
    <row r="12" spans="1:10" x14ac:dyDescent="0.25">
      <c r="A12" s="5"/>
      <c r="B12" s="4" t="s">
        <v>16</v>
      </c>
      <c r="C12" s="4">
        <v>45</v>
      </c>
      <c r="D12" s="4" t="s">
        <v>20</v>
      </c>
      <c r="E12" s="16"/>
      <c r="F12" s="5"/>
      <c r="G12" s="4" t="s">
        <v>27</v>
      </c>
      <c r="H12" s="4">
        <v>80</v>
      </c>
      <c r="I12" s="18" t="s">
        <v>35</v>
      </c>
      <c r="J12" s="36" t="s">
        <v>44</v>
      </c>
    </row>
    <row r="13" spans="1:10" x14ac:dyDescent="0.25">
      <c r="A13" s="5"/>
      <c r="B13" s="4"/>
      <c r="C13" s="4"/>
      <c r="D13" s="4"/>
      <c r="E13" s="16"/>
      <c r="F13" s="5"/>
      <c r="G13" s="4" t="s">
        <v>32</v>
      </c>
      <c r="H13" s="4">
        <v>60</v>
      </c>
      <c r="I13" s="18" t="s">
        <v>36</v>
      </c>
      <c r="J13" s="19"/>
    </row>
    <row r="14" spans="1:10" x14ac:dyDescent="0.25">
      <c r="A14" s="9" t="s">
        <v>12</v>
      </c>
      <c r="B14" s="4" t="s">
        <v>9</v>
      </c>
      <c r="C14" s="4">
        <v>100</v>
      </c>
      <c r="D14" s="4" t="s">
        <v>53</v>
      </c>
      <c r="E14" s="16"/>
      <c r="F14" s="9"/>
      <c r="G14" s="4" t="s">
        <v>29</v>
      </c>
      <c r="H14" s="4">
        <v>60</v>
      </c>
      <c r="I14" s="18" t="s">
        <v>38</v>
      </c>
      <c r="J14" s="19"/>
    </row>
    <row r="15" spans="1:10" x14ac:dyDescent="0.25">
      <c r="A15" s="28"/>
      <c r="B15" s="29" t="s">
        <v>27</v>
      </c>
      <c r="C15" s="29">
        <v>80</v>
      </c>
      <c r="D15" s="4" t="s">
        <v>24</v>
      </c>
      <c r="E15" s="30"/>
      <c r="F15" s="28"/>
      <c r="G15" s="4" t="s">
        <v>30</v>
      </c>
      <c r="H15" s="4">
        <v>50</v>
      </c>
      <c r="I15" s="18" t="s">
        <v>37</v>
      </c>
      <c r="J15" s="32"/>
    </row>
    <row r="16" spans="1:10" x14ac:dyDescent="0.25">
      <c r="A16" s="28"/>
      <c r="B16" s="29"/>
      <c r="C16" s="29"/>
      <c r="D16" s="4"/>
      <c r="E16" s="30"/>
      <c r="F16" s="28"/>
      <c r="G16" s="29" t="s">
        <v>33</v>
      </c>
      <c r="H16" s="4">
        <v>45</v>
      </c>
      <c r="I16" s="31" t="s">
        <v>41</v>
      </c>
      <c r="J16" s="32"/>
    </row>
    <row r="17" spans="1:18" x14ac:dyDescent="0.25">
      <c r="A17" s="28"/>
      <c r="B17" s="29"/>
      <c r="C17" s="29"/>
      <c r="D17" s="4"/>
      <c r="E17" s="30"/>
      <c r="F17" s="28"/>
      <c r="G17" s="29"/>
      <c r="H17" s="29"/>
      <c r="I17" s="31"/>
      <c r="J17" s="32"/>
    </row>
    <row r="18" spans="1:18" x14ac:dyDescent="0.25">
      <c r="A18" s="28"/>
      <c r="B18" s="29"/>
      <c r="C18" s="29"/>
      <c r="D18" s="29"/>
      <c r="E18" s="30"/>
      <c r="F18" s="33" t="s">
        <v>34</v>
      </c>
      <c r="G18" s="29" t="s">
        <v>25</v>
      </c>
      <c r="H18" s="29">
        <v>100</v>
      </c>
      <c r="I18" s="4" t="s">
        <v>53</v>
      </c>
      <c r="J18" s="32"/>
    </row>
    <row r="19" spans="1:18" x14ac:dyDescent="0.25">
      <c r="A19" s="28"/>
      <c r="B19" s="29"/>
      <c r="C19" s="29"/>
      <c r="D19" s="29"/>
      <c r="E19" s="30"/>
      <c r="F19" s="33"/>
      <c r="G19" s="29" t="s">
        <v>27</v>
      </c>
      <c r="H19" s="29">
        <v>80</v>
      </c>
      <c r="I19" s="29" t="s">
        <v>24</v>
      </c>
      <c r="J19" s="32"/>
    </row>
    <row r="20" spans="1:18" ht="15.75" thickBot="1" x14ac:dyDescent="0.3">
      <c r="A20" s="7"/>
      <c r="B20" s="8"/>
      <c r="C20" s="8"/>
      <c r="D20" s="8"/>
      <c r="E20" s="17"/>
      <c r="F20" s="7"/>
      <c r="G20" s="8" t="s">
        <v>14</v>
      </c>
      <c r="H20" s="8">
        <v>60</v>
      </c>
      <c r="I20" s="20" t="s">
        <v>41</v>
      </c>
      <c r="J20" s="21"/>
    </row>
    <row r="21" spans="1:18" x14ac:dyDescent="0.25">
      <c r="A21" s="22"/>
      <c r="B21" s="22"/>
      <c r="C21" s="22"/>
      <c r="D21" s="22"/>
      <c r="E21" s="22"/>
      <c r="F21" s="22"/>
      <c r="G21" s="22"/>
      <c r="H21" s="22"/>
      <c r="I21" s="23"/>
      <c r="J21" s="23"/>
      <c r="K21" s="22"/>
      <c r="L21" s="22"/>
      <c r="M21" s="22"/>
      <c r="N21" s="23"/>
      <c r="O21" s="23"/>
    </row>
    <row r="22" spans="1:18" ht="15.75" thickBot="1" x14ac:dyDescent="0.3">
      <c r="I22" s="1"/>
      <c r="J22" s="1"/>
      <c r="O22" s="2"/>
    </row>
    <row r="23" spans="1:18" ht="15.75" thickBot="1" x14ac:dyDescent="0.3">
      <c r="A23" s="58">
        <v>43424</v>
      </c>
      <c r="B23" s="59"/>
      <c r="C23" s="59"/>
      <c r="D23" s="59"/>
      <c r="E23" s="60"/>
      <c r="F23" s="58">
        <v>43452</v>
      </c>
      <c r="G23" s="59"/>
      <c r="H23" s="59"/>
      <c r="I23" s="59"/>
      <c r="J23" s="60"/>
    </row>
    <row r="24" spans="1:18" x14ac:dyDescent="0.25">
      <c r="A24" s="12" t="s">
        <v>3</v>
      </c>
      <c r="B24" s="13" t="s">
        <v>13</v>
      </c>
      <c r="C24" s="13" t="s">
        <v>23</v>
      </c>
      <c r="D24" s="13" t="s">
        <v>4</v>
      </c>
      <c r="E24" s="14" t="s">
        <v>5</v>
      </c>
      <c r="F24" s="12" t="s">
        <v>3</v>
      </c>
      <c r="G24" s="13" t="s">
        <v>13</v>
      </c>
      <c r="H24" s="13" t="s">
        <v>23</v>
      </c>
      <c r="I24" s="13" t="s">
        <v>4</v>
      </c>
      <c r="J24" s="14" t="s">
        <v>5</v>
      </c>
    </row>
    <row r="25" spans="1:18" x14ac:dyDescent="0.25">
      <c r="A25" s="9" t="s">
        <v>6</v>
      </c>
      <c r="B25" s="4" t="s">
        <v>9</v>
      </c>
      <c r="C25" s="4">
        <v>100</v>
      </c>
      <c r="D25" s="4" t="s">
        <v>8</v>
      </c>
      <c r="E25" s="34" t="s">
        <v>21</v>
      </c>
      <c r="F25" s="9" t="s">
        <v>6</v>
      </c>
      <c r="G25" s="4" t="s">
        <v>9</v>
      </c>
      <c r="H25" s="4">
        <v>100</v>
      </c>
      <c r="I25" s="4" t="s">
        <v>8</v>
      </c>
      <c r="J25" s="35" t="s">
        <v>21</v>
      </c>
    </row>
    <row r="26" spans="1:18" x14ac:dyDescent="0.25">
      <c r="A26" s="5"/>
      <c r="B26" s="4" t="s">
        <v>27</v>
      </c>
      <c r="C26" s="4">
        <v>80</v>
      </c>
      <c r="D26" s="18" t="s">
        <v>28</v>
      </c>
      <c r="E26" s="19"/>
      <c r="F26" s="5"/>
      <c r="G26" s="4" t="s">
        <v>2</v>
      </c>
      <c r="H26" s="4">
        <v>80</v>
      </c>
      <c r="I26" s="18" t="s">
        <v>28</v>
      </c>
      <c r="J26" s="49" t="s">
        <v>56</v>
      </c>
    </row>
    <row r="27" spans="1:18" x14ac:dyDescent="0.25">
      <c r="A27" s="5"/>
      <c r="B27" s="4" t="s">
        <v>14</v>
      </c>
      <c r="C27" s="4">
        <v>60</v>
      </c>
      <c r="D27" s="18" t="s">
        <v>45</v>
      </c>
      <c r="E27" s="19"/>
      <c r="F27" s="5"/>
      <c r="G27" s="4" t="s">
        <v>14</v>
      </c>
      <c r="H27" s="4">
        <v>60</v>
      </c>
      <c r="I27" s="18" t="s">
        <v>49</v>
      </c>
      <c r="J27" s="19"/>
    </row>
    <row r="28" spans="1:18" x14ac:dyDescent="0.25">
      <c r="A28" s="5"/>
      <c r="B28" s="4" t="s">
        <v>14</v>
      </c>
      <c r="C28" s="4">
        <v>60</v>
      </c>
      <c r="D28" s="18" t="s">
        <v>48</v>
      </c>
      <c r="E28" s="19"/>
      <c r="F28" s="5"/>
      <c r="G28" s="4" t="s">
        <v>14</v>
      </c>
      <c r="H28" s="4">
        <v>60</v>
      </c>
      <c r="I28" s="18" t="s">
        <v>48</v>
      </c>
      <c r="J28" s="19"/>
    </row>
    <row r="29" spans="1:18" x14ac:dyDescent="0.25">
      <c r="A29" s="5"/>
      <c r="B29" s="4" t="s">
        <v>16</v>
      </c>
      <c r="C29" s="4">
        <v>45</v>
      </c>
      <c r="D29" s="18" t="s">
        <v>49</v>
      </c>
      <c r="E29" s="19"/>
      <c r="F29" s="5"/>
      <c r="G29" s="4"/>
      <c r="H29" s="4"/>
      <c r="I29" s="18"/>
      <c r="J29" s="19"/>
    </row>
    <row r="30" spans="1:18" x14ac:dyDescent="0.25">
      <c r="A30" s="5"/>
      <c r="B30" s="4"/>
      <c r="C30" s="4"/>
      <c r="D30" s="18"/>
      <c r="E30" s="19"/>
      <c r="F30" s="5"/>
      <c r="G30" s="4"/>
      <c r="H30" s="4"/>
      <c r="I30" s="18"/>
      <c r="J30" s="19"/>
    </row>
    <row r="31" spans="1:18" x14ac:dyDescent="0.25">
      <c r="A31" s="9" t="s">
        <v>11</v>
      </c>
      <c r="B31" s="4" t="s">
        <v>9</v>
      </c>
      <c r="C31" s="4">
        <v>100</v>
      </c>
      <c r="D31" s="18" t="s">
        <v>50</v>
      </c>
      <c r="E31" s="19" t="s">
        <v>42</v>
      </c>
      <c r="F31" s="9" t="s">
        <v>11</v>
      </c>
      <c r="G31" s="4" t="s">
        <v>9</v>
      </c>
      <c r="H31" s="4">
        <v>100</v>
      </c>
      <c r="I31" s="4" t="s">
        <v>20</v>
      </c>
      <c r="J31" s="19" t="s">
        <v>42</v>
      </c>
    </row>
    <row r="32" spans="1:18" x14ac:dyDescent="0.25">
      <c r="A32" s="5"/>
      <c r="B32" s="4" t="s">
        <v>10</v>
      </c>
      <c r="C32" s="4">
        <v>80</v>
      </c>
      <c r="D32" s="4" t="s">
        <v>19</v>
      </c>
      <c r="E32" s="36" t="s">
        <v>44</v>
      </c>
      <c r="F32" s="5"/>
      <c r="G32" s="4" t="s">
        <v>54</v>
      </c>
      <c r="H32" s="4">
        <v>80</v>
      </c>
      <c r="I32" s="4" t="s">
        <v>19</v>
      </c>
      <c r="J32" s="36" t="s">
        <v>44</v>
      </c>
      <c r="N32" s="64"/>
      <c r="O32" s="64"/>
      <c r="P32" s="64"/>
      <c r="Q32" s="64"/>
      <c r="R32" s="64"/>
    </row>
    <row r="33" spans="1:25" x14ac:dyDescent="0.25">
      <c r="A33" s="5"/>
      <c r="B33" s="4" t="s">
        <v>10</v>
      </c>
      <c r="C33" s="4">
        <v>80</v>
      </c>
      <c r="D33" s="4" t="s">
        <v>20</v>
      </c>
      <c r="E33" s="19"/>
      <c r="F33" s="5"/>
      <c r="G33" s="4" t="s">
        <v>14</v>
      </c>
      <c r="H33" s="4">
        <v>60</v>
      </c>
      <c r="I33" s="18" t="s">
        <v>52</v>
      </c>
      <c r="J33" s="19"/>
      <c r="N33" s="25"/>
      <c r="O33" s="25"/>
      <c r="P33" s="25"/>
      <c r="Q33" s="25"/>
      <c r="R33" s="25"/>
    </row>
    <row r="34" spans="1:25" x14ac:dyDescent="0.25">
      <c r="A34" s="5"/>
      <c r="B34" s="4" t="s">
        <v>14</v>
      </c>
      <c r="C34" s="4">
        <v>60</v>
      </c>
      <c r="D34" s="18" t="s">
        <v>52</v>
      </c>
      <c r="E34" s="19"/>
      <c r="F34" s="5"/>
      <c r="G34" s="4"/>
      <c r="H34" s="4"/>
      <c r="I34" s="18"/>
      <c r="J34" s="19"/>
      <c r="N34" s="25"/>
      <c r="O34" s="39"/>
      <c r="P34" s="39"/>
      <c r="Q34" s="39"/>
      <c r="R34" s="39"/>
    </row>
    <row r="35" spans="1:25" x14ac:dyDescent="0.25">
      <c r="A35" s="5"/>
      <c r="B35" s="4"/>
      <c r="C35" s="4"/>
      <c r="D35" s="18"/>
      <c r="E35" s="19"/>
      <c r="F35" s="5"/>
      <c r="G35" s="4"/>
      <c r="H35" s="4"/>
      <c r="I35" s="18"/>
      <c r="J35" s="19"/>
      <c r="N35" s="39"/>
      <c r="O35" s="39"/>
      <c r="P35" s="39"/>
      <c r="Q35" s="40"/>
      <c r="R35" s="40"/>
    </row>
    <row r="36" spans="1:25" x14ac:dyDescent="0.25">
      <c r="A36" s="5"/>
      <c r="B36" s="4"/>
      <c r="C36" s="4"/>
      <c r="D36" s="18"/>
      <c r="E36" s="19"/>
      <c r="F36" s="5"/>
      <c r="G36" s="4"/>
      <c r="H36" s="4"/>
      <c r="I36" s="18"/>
      <c r="J36" s="19"/>
      <c r="N36" s="39"/>
      <c r="O36" s="39"/>
      <c r="P36" s="39"/>
      <c r="Q36" s="40"/>
      <c r="R36" s="40"/>
    </row>
    <row r="37" spans="1:25" x14ac:dyDescent="0.25">
      <c r="A37" s="9" t="s">
        <v>12</v>
      </c>
      <c r="B37" s="4"/>
      <c r="C37" s="4"/>
      <c r="D37" s="18"/>
      <c r="E37" s="19"/>
      <c r="F37" s="9" t="s">
        <v>12</v>
      </c>
      <c r="G37" s="4" t="s">
        <v>9</v>
      </c>
      <c r="H37" s="4">
        <v>100</v>
      </c>
      <c r="I37" s="46" t="s">
        <v>55</v>
      </c>
      <c r="J37" s="19"/>
      <c r="N37" s="25"/>
      <c r="O37" s="39"/>
      <c r="P37" s="39"/>
      <c r="Q37" s="40"/>
      <c r="R37" s="40"/>
    </row>
    <row r="38" spans="1:25" ht="15.75" thickBot="1" x14ac:dyDescent="0.3">
      <c r="A38" s="7"/>
      <c r="B38" s="8"/>
      <c r="C38" s="8"/>
      <c r="D38" s="20"/>
      <c r="E38" s="21"/>
      <c r="F38" s="7"/>
      <c r="G38" s="8"/>
      <c r="H38" s="8"/>
      <c r="I38" s="20"/>
      <c r="J38" s="21"/>
      <c r="N38" s="39"/>
      <c r="O38" s="39"/>
      <c r="P38" s="39"/>
      <c r="Q38" s="40"/>
      <c r="R38" s="40"/>
    </row>
    <row r="39" spans="1:25" x14ac:dyDescent="0.25">
      <c r="F39" s="22"/>
      <c r="G39" s="22"/>
      <c r="H39" s="22"/>
      <c r="I39" s="23"/>
      <c r="J39" s="23"/>
      <c r="N39" s="39"/>
      <c r="O39" s="39"/>
      <c r="P39" s="39"/>
      <c r="Q39" s="40"/>
      <c r="R39" s="40"/>
    </row>
    <row r="40" spans="1:25" x14ac:dyDescent="0.25">
      <c r="F40" s="22"/>
      <c r="G40" s="22"/>
      <c r="H40" s="22"/>
      <c r="I40" s="23"/>
      <c r="J40" s="23"/>
      <c r="N40" s="39"/>
      <c r="O40" s="39"/>
      <c r="P40" s="39"/>
      <c r="Q40" s="40"/>
      <c r="R40" s="40"/>
    </row>
    <row r="41" spans="1:25" x14ac:dyDescent="0.25">
      <c r="F41" s="22"/>
      <c r="G41" s="22"/>
      <c r="H41" s="22"/>
      <c r="I41" s="23"/>
      <c r="J41" s="23"/>
      <c r="N41" s="39"/>
      <c r="O41" s="39"/>
      <c r="P41" s="39"/>
      <c r="Q41" s="40"/>
      <c r="R41" s="40"/>
    </row>
    <row r="42" spans="1:25" x14ac:dyDescent="0.25">
      <c r="F42" s="22"/>
      <c r="G42" s="22"/>
      <c r="H42" s="22"/>
      <c r="I42" s="23"/>
      <c r="J42" s="23"/>
      <c r="N42" s="39"/>
      <c r="O42" s="39"/>
      <c r="P42" s="39"/>
      <c r="Q42" s="40"/>
      <c r="R42" s="40"/>
    </row>
    <row r="43" spans="1:25" x14ac:dyDescent="0.25">
      <c r="F43" s="22"/>
      <c r="G43" s="22"/>
      <c r="H43" s="22"/>
      <c r="I43" s="23"/>
      <c r="J43" s="23"/>
      <c r="N43" s="39"/>
      <c r="O43" s="39"/>
      <c r="P43" s="39"/>
      <c r="Q43" s="40"/>
      <c r="R43" s="40"/>
    </row>
    <row r="44" spans="1:25" ht="15.75" thickBot="1" x14ac:dyDescent="0.3">
      <c r="A44" s="22"/>
      <c r="B44" s="22"/>
      <c r="C44" s="22"/>
      <c r="D44" s="23"/>
      <c r="E44" s="23"/>
      <c r="F44" s="22"/>
      <c r="G44" s="22"/>
      <c r="H44" s="22"/>
      <c r="I44" s="23"/>
      <c r="J44" s="23"/>
      <c r="K44" s="22"/>
      <c r="L44" s="22"/>
      <c r="M44" s="22"/>
      <c r="N44" s="39"/>
      <c r="O44" s="39"/>
      <c r="P44" s="39"/>
      <c r="Q44" s="40"/>
      <c r="R44" s="40"/>
    </row>
    <row r="45" spans="1:25" ht="15.75" thickBot="1" x14ac:dyDescent="0.3">
      <c r="A45" s="61">
        <v>43494</v>
      </c>
      <c r="B45" s="62"/>
      <c r="C45" s="62"/>
      <c r="D45" s="62"/>
      <c r="E45" s="63"/>
      <c r="F45" s="58">
        <v>43515</v>
      </c>
      <c r="G45" s="59"/>
      <c r="H45" s="59"/>
      <c r="I45" s="59"/>
      <c r="J45" s="60"/>
      <c r="K45" s="22"/>
      <c r="L45" s="22"/>
      <c r="M45" s="22"/>
      <c r="N45" s="39"/>
      <c r="O45" s="39"/>
      <c r="P45" s="39"/>
      <c r="Q45" s="40"/>
      <c r="R45" s="40"/>
      <c r="S45" s="23"/>
      <c r="T45" s="23"/>
      <c r="U45" s="22"/>
      <c r="V45" s="22"/>
      <c r="W45" s="22"/>
      <c r="X45" s="23"/>
      <c r="Y45" s="23"/>
    </row>
    <row r="46" spans="1:25" x14ac:dyDescent="0.25">
      <c r="A46" s="12" t="s">
        <v>3</v>
      </c>
      <c r="B46" s="13" t="s">
        <v>13</v>
      </c>
      <c r="C46" s="13" t="s">
        <v>23</v>
      </c>
      <c r="D46" s="13" t="s">
        <v>4</v>
      </c>
      <c r="E46" s="14" t="s">
        <v>5</v>
      </c>
      <c r="F46" s="12" t="s">
        <v>3</v>
      </c>
      <c r="G46" s="13" t="s">
        <v>13</v>
      </c>
      <c r="H46" s="13" t="s">
        <v>23</v>
      </c>
      <c r="I46" s="13" t="s">
        <v>4</v>
      </c>
      <c r="J46" s="14" t="s">
        <v>5</v>
      </c>
      <c r="N46" s="39"/>
      <c r="O46" s="39"/>
      <c r="P46" s="39"/>
      <c r="Q46" s="40"/>
      <c r="R46" s="40"/>
      <c r="S46" s="23"/>
      <c r="T46" s="23"/>
      <c r="U46" s="22"/>
      <c r="V46" s="22"/>
      <c r="W46" s="22"/>
      <c r="X46" s="23"/>
      <c r="Y46" s="23"/>
    </row>
    <row r="47" spans="1:25" x14ac:dyDescent="0.25">
      <c r="A47" s="9" t="s">
        <v>6</v>
      </c>
      <c r="B47" s="4" t="s">
        <v>9</v>
      </c>
      <c r="C47" s="4">
        <v>100</v>
      </c>
      <c r="D47" s="4" t="s">
        <v>57</v>
      </c>
      <c r="E47" s="35" t="s">
        <v>21</v>
      </c>
      <c r="F47" s="9" t="s">
        <v>6</v>
      </c>
      <c r="G47" s="4" t="s">
        <v>9</v>
      </c>
      <c r="H47" s="4">
        <v>100</v>
      </c>
      <c r="I47" s="4" t="s">
        <v>8</v>
      </c>
      <c r="J47" s="49" t="s">
        <v>56</v>
      </c>
      <c r="N47" s="39"/>
      <c r="O47" s="39"/>
      <c r="P47" s="39"/>
      <c r="Q47" s="40"/>
      <c r="R47" s="40"/>
      <c r="S47" s="23"/>
      <c r="T47" s="23"/>
      <c r="U47" s="22"/>
      <c r="V47" s="22"/>
      <c r="W47" s="22"/>
      <c r="X47" s="23"/>
      <c r="Y47" s="23"/>
    </row>
    <row r="48" spans="1:25" x14ac:dyDescent="0.25">
      <c r="A48" s="5"/>
      <c r="B48" s="4" t="s">
        <v>27</v>
      </c>
      <c r="C48" s="4">
        <v>80</v>
      </c>
      <c r="D48" s="18" t="s">
        <v>58</v>
      </c>
      <c r="E48" s="49" t="s">
        <v>56</v>
      </c>
      <c r="F48" s="5"/>
      <c r="G48" s="4" t="s">
        <v>10</v>
      </c>
      <c r="H48" s="4">
        <v>80</v>
      </c>
      <c r="I48" s="18" t="s">
        <v>28</v>
      </c>
      <c r="J48" s="35" t="s">
        <v>21</v>
      </c>
      <c r="N48" s="25"/>
      <c r="O48" s="39"/>
      <c r="P48" s="39"/>
      <c r="Q48" s="40"/>
      <c r="R48" s="40"/>
      <c r="S48" s="23"/>
      <c r="T48" s="23"/>
      <c r="U48" s="22"/>
      <c r="V48" s="22"/>
      <c r="W48" s="22"/>
      <c r="X48" s="23"/>
      <c r="Y48" s="23"/>
    </row>
    <row r="49" spans="1:25" x14ac:dyDescent="0.25">
      <c r="A49" s="5"/>
      <c r="B49" s="4" t="s">
        <v>14</v>
      </c>
      <c r="C49" s="4">
        <v>60</v>
      </c>
      <c r="D49" s="18" t="s">
        <v>49</v>
      </c>
      <c r="E49" s="19"/>
      <c r="F49" s="5"/>
      <c r="G49" s="4" t="s">
        <v>14</v>
      </c>
      <c r="H49" s="4">
        <v>60</v>
      </c>
      <c r="I49" s="18" t="s">
        <v>60</v>
      </c>
      <c r="J49" s="19"/>
      <c r="N49" s="25"/>
      <c r="O49" s="39"/>
      <c r="P49" s="39"/>
      <c r="Q49" s="40"/>
      <c r="R49" s="40"/>
      <c r="S49" s="23"/>
      <c r="T49" s="23"/>
      <c r="U49" s="22"/>
      <c r="V49" s="22"/>
      <c r="W49" s="22"/>
      <c r="X49" s="23"/>
      <c r="Y49" s="23"/>
    </row>
    <row r="50" spans="1:25" x14ac:dyDescent="0.25">
      <c r="A50" s="9"/>
      <c r="B50" s="4"/>
      <c r="C50" s="4"/>
      <c r="D50" s="4"/>
      <c r="E50" s="19"/>
      <c r="F50" s="9"/>
      <c r="G50" s="4"/>
      <c r="H50" s="4"/>
      <c r="I50" s="18"/>
      <c r="J50" s="19"/>
      <c r="N50" s="25"/>
      <c r="O50" s="39"/>
      <c r="P50" s="39"/>
      <c r="Q50" s="40"/>
      <c r="R50" s="40"/>
      <c r="S50" s="23"/>
      <c r="T50" s="23"/>
      <c r="U50" s="22"/>
      <c r="V50" s="22"/>
      <c r="W50" s="22"/>
      <c r="X50" s="23"/>
      <c r="Y50" s="23"/>
    </row>
    <row r="51" spans="1:25" x14ac:dyDescent="0.25">
      <c r="A51" s="9" t="s">
        <v>11</v>
      </c>
      <c r="B51" s="4" t="s">
        <v>9</v>
      </c>
      <c r="C51" s="4">
        <v>100</v>
      </c>
      <c r="D51" s="4" t="s">
        <v>20</v>
      </c>
      <c r="E51" s="19" t="s">
        <v>42</v>
      </c>
      <c r="F51" s="9" t="s">
        <v>11</v>
      </c>
      <c r="G51" s="50" t="s">
        <v>9</v>
      </c>
      <c r="H51" s="4">
        <v>100</v>
      </c>
      <c r="I51" s="4" t="s">
        <v>20</v>
      </c>
      <c r="J51" s="19" t="s">
        <v>42</v>
      </c>
      <c r="N51" s="25"/>
      <c r="O51" s="39"/>
      <c r="P51" s="39"/>
      <c r="Q51" s="40"/>
      <c r="R51" s="40"/>
      <c r="S51" s="23"/>
      <c r="T51" s="23"/>
      <c r="U51" s="22"/>
      <c r="V51" s="22"/>
      <c r="W51" s="22"/>
      <c r="X51" s="23"/>
      <c r="Y51" s="23"/>
    </row>
    <row r="52" spans="1:25" x14ac:dyDescent="0.25">
      <c r="A52" s="5"/>
      <c r="B52" s="4" t="s">
        <v>27</v>
      </c>
      <c r="C52" s="4">
        <v>80</v>
      </c>
      <c r="D52" s="4" t="s">
        <v>19</v>
      </c>
      <c r="E52" s="36" t="s">
        <v>44</v>
      </c>
      <c r="F52" s="5"/>
      <c r="G52" s="50" t="s">
        <v>10</v>
      </c>
      <c r="H52" s="4">
        <v>80</v>
      </c>
      <c r="I52" s="51" t="s">
        <v>50</v>
      </c>
      <c r="J52" s="36" t="s">
        <v>44</v>
      </c>
      <c r="N52" s="39"/>
      <c r="O52" s="39"/>
      <c r="P52" s="39"/>
      <c r="Q52" s="40"/>
      <c r="R52" s="40"/>
      <c r="S52" s="23"/>
      <c r="T52" s="23"/>
      <c r="U52" s="22"/>
      <c r="V52" s="22"/>
      <c r="W52" s="22"/>
      <c r="X52" s="23"/>
      <c r="Y52" s="23"/>
    </row>
    <row r="53" spans="1:25" x14ac:dyDescent="0.25">
      <c r="A53" s="5"/>
      <c r="B53" s="4"/>
      <c r="C53" s="4"/>
      <c r="D53" s="18"/>
      <c r="E53" s="19"/>
      <c r="F53" s="5"/>
      <c r="G53" s="50" t="s">
        <v>14</v>
      </c>
      <c r="H53" s="4">
        <v>60</v>
      </c>
      <c r="I53" s="4" t="s">
        <v>19</v>
      </c>
      <c r="J53" s="19"/>
      <c r="P53" s="22"/>
      <c r="Q53" s="22"/>
      <c r="R53" s="22"/>
      <c r="S53" s="23"/>
      <c r="T53" s="23"/>
      <c r="U53" s="22"/>
      <c r="V53" s="22"/>
      <c r="W53" s="22"/>
      <c r="X53" s="23"/>
      <c r="Y53" s="23"/>
    </row>
    <row r="54" spans="1:25" x14ac:dyDescent="0.25">
      <c r="A54" s="5"/>
      <c r="B54" s="4"/>
      <c r="C54" s="4"/>
      <c r="D54" s="18"/>
      <c r="E54" s="19"/>
      <c r="F54" s="5"/>
      <c r="G54" s="4" t="s">
        <v>15</v>
      </c>
      <c r="H54" s="4">
        <v>50</v>
      </c>
      <c r="I54" s="18" t="s">
        <v>52</v>
      </c>
      <c r="J54" s="19"/>
      <c r="P54" s="22"/>
      <c r="Q54" s="22"/>
      <c r="R54" s="22"/>
      <c r="S54" s="23"/>
      <c r="T54" s="23"/>
      <c r="U54" s="22"/>
      <c r="V54" s="22"/>
      <c r="W54" s="22"/>
      <c r="X54" s="23"/>
      <c r="Y54" s="23"/>
    </row>
    <row r="55" spans="1:25" x14ac:dyDescent="0.25">
      <c r="A55" s="5"/>
      <c r="B55" s="4"/>
      <c r="C55" s="4"/>
      <c r="D55" s="18"/>
      <c r="E55" s="19"/>
      <c r="F55" s="5"/>
      <c r="G55" s="4"/>
      <c r="H55" s="4"/>
      <c r="I55" s="18"/>
      <c r="J55" s="19"/>
      <c r="P55" s="22"/>
      <c r="Q55" s="22"/>
      <c r="R55" s="22"/>
      <c r="S55" s="23"/>
      <c r="T55" s="23"/>
      <c r="U55" s="22"/>
      <c r="V55" s="22"/>
      <c r="W55" s="22"/>
      <c r="X55" s="23"/>
      <c r="Y55" s="23"/>
    </row>
    <row r="56" spans="1:25" x14ac:dyDescent="0.25">
      <c r="A56" s="9" t="s">
        <v>12</v>
      </c>
      <c r="B56" s="4"/>
      <c r="C56" s="4"/>
      <c r="D56" s="18"/>
      <c r="E56" s="19"/>
      <c r="F56" s="9" t="s">
        <v>12</v>
      </c>
      <c r="G56" s="4" t="s">
        <v>9</v>
      </c>
      <c r="H56" s="4">
        <v>100</v>
      </c>
      <c r="I56" s="18" t="s">
        <v>55</v>
      </c>
      <c r="J56" s="19"/>
    </row>
    <row r="57" spans="1:25" ht="15.75" thickBot="1" x14ac:dyDescent="0.3">
      <c r="A57" s="7"/>
      <c r="B57" s="8"/>
      <c r="C57" s="8"/>
      <c r="D57" s="20"/>
      <c r="E57" s="21"/>
      <c r="F57" s="7"/>
      <c r="G57" s="8"/>
      <c r="H57" s="8"/>
      <c r="I57" s="20"/>
      <c r="J57" s="21"/>
    </row>
    <row r="58" spans="1:25" ht="15.75" customHeight="1" x14ac:dyDescent="0.25"/>
    <row r="59" spans="1:25" ht="15.75" customHeight="1" thickBot="1" x14ac:dyDescent="0.3">
      <c r="A59" s="22"/>
      <c r="B59" s="22"/>
      <c r="C59" s="22"/>
      <c r="D59" s="23"/>
      <c r="E59" s="23"/>
      <c r="F59" s="22"/>
      <c r="G59" s="22"/>
      <c r="H59" s="22"/>
      <c r="I59" s="23"/>
      <c r="J59" s="23"/>
      <c r="K59" s="22"/>
      <c r="L59" s="22"/>
      <c r="M59" s="22"/>
      <c r="N59" s="23"/>
      <c r="O59" s="23"/>
    </row>
    <row r="60" spans="1:25" ht="15.75" customHeight="1" thickBot="1" x14ac:dyDescent="0.3">
      <c r="A60" s="61">
        <v>43543</v>
      </c>
      <c r="B60" s="62"/>
      <c r="C60" s="62"/>
      <c r="D60" s="62"/>
      <c r="E60" s="63"/>
      <c r="F60" s="58">
        <v>43585</v>
      </c>
      <c r="G60" s="59"/>
      <c r="H60" s="59"/>
      <c r="I60" s="59"/>
      <c r="J60" s="60"/>
      <c r="K60" s="22"/>
      <c r="L60" s="22"/>
      <c r="M60" s="22"/>
      <c r="N60" s="23"/>
      <c r="O60" s="23"/>
    </row>
    <row r="61" spans="1:25" ht="15.75" customHeight="1" x14ac:dyDescent="0.25">
      <c r="A61" s="12" t="s">
        <v>3</v>
      </c>
      <c r="B61" s="13" t="s">
        <v>13</v>
      </c>
      <c r="C61" s="13" t="s">
        <v>23</v>
      </c>
      <c r="D61" s="13" t="s">
        <v>4</v>
      </c>
      <c r="E61" s="14" t="s">
        <v>5</v>
      </c>
      <c r="F61" s="12" t="s">
        <v>3</v>
      </c>
      <c r="G61" s="13" t="s">
        <v>13</v>
      </c>
      <c r="H61" s="13" t="s">
        <v>23</v>
      </c>
      <c r="I61" s="13" t="s">
        <v>4</v>
      </c>
      <c r="J61" s="14" t="s">
        <v>5</v>
      </c>
    </row>
    <row r="62" spans="1:25" x14ac:dyDescent="0.25">
      <c r="A62" s="9" t="s">
        <v>6</v>
      </c>
      <c r="B62" s="4" t="s">
        <v>9</v>
      </c>
      <c r="C62" s="4">
        <v>100</v>
      </c>
      <c r="D62" s="4" t="s">
        <v>8</v>
      </c>
      <c r="E62" s="49" t="s">
        <v>56</v>
      </c>
      <c r="F62" s="9" t="s">
        <v>6</v>
      </c>
      <c r="G62" s="4" t="s">
        <v>9</v>
      </c>
      <c r="H62" s="4">
        <v>100</v>
      </c>
      <c r="I62" s="4" t="s">
        <v>8</v>
      </c>
      <c r="J62" s="6" t="s">
        <v>63</v>
      </c>
    </row>
    <row r="63" spans="1:25" x14ac:dyDescent="0.25">
      <c r="A63" s="5"/>
      <c r="B63" s="4" t="s">
        <v>10</v>
      </c>
      <c r="C63" s="4">
        <v>80</v>
      </c>
      <c r="D63" s="18" t="s">
        <v>28</v>
      </c>
      <c r="E63" s="35" t="s">
        <v>21</v>
      </c>
      <c r="F63" s="5"/>
      <c r="G63" s="4" t="s">
        <v>10</v>
      </c>
      <c r="H63" s="4">
        <v>80</v>
      </c>
      <c r="I63" s="18" t="s">
        <v>28</v>
      </c>
      <c r="J63" s="19" t="s">
        <v>68</v>
      </c>
    </row>
    <row r="64" spans="1:25" x14ac:dyDescent="0.25">
      <c r="A64" s="5"/>
      <c r="B64" s="4" t="s">
        <v>14</v>
      </c>
      <c r="C64" s="4">
        <v>60</v>
      </c>
      <c r="D64" s="18" t="s">
        <v>61</v>
      </c>
      <c r="E64" s="19" t="s">
        <v>63</v>
      </c>
      <c r="F64" s="5"/>
      <c r="G64" s="4" t="s">
        <v>14</v>
      </c>
      <c r="H64" s="4">
        <v>60</v>
      </c>
      <c r="I64" s="18" t="s">
        <v>60</v>
      </c>
      <c r="J64" s="19" t="s">
        <v>69</v>
      </c>
    </row>
    <row r="65" spans="1:10" x14ac:dyDescent="0.25">
      <c r="A65" s="9"/>
      <c r="B65" s="4" t="s">
        <v>15</v>
      </c>
      <c r="C65" s="4">
        <v>50</v>
      </c>
      <c r="D65" s="18" t="s">
        <v>60</v>
      </c>
      <c r="E65" s="19"/>
      <c r="F65" s="9"/>
      <c r="G65" s="4" t="s">
        <v>15</v>
      </c>
      <c r="H65" s="4">
        <v>50</v>
      </c>
      <c r="I65" s="18" t="s">
        <v>67</v>
      </c>
      <c r="J65" s="19"/>
    </row>
    <row r="66" spans="1:10" x14ac:dyDescent="0.25">
      <c r="A66" s="5"/>
      <c r="B66" s="4" t="s">
        <v>64</v>
      </c>
      <c r="C66" s="4">
        <v>45</v>
      </c>
      <c r="D66" s="18" t="s">
        <v>67</v>
      </c>
      <c r="E66" s="19"/>
      <c r="F66" s="5"/>
      <c r="G66" s="4"/>
      <c r="H66" s="4"/>
      <c r="I66" s="18"/>
      <c r="J66" s="19"/>
    </row>
    <row r="67" spans="1:10" x14ac:dyDescent="0.25">
      <c r="A67" s="4"/>
      <c r="B67" s="4"/>
      <c r="C67" s="4"/>
      <c r="D67" s="4"/>
      <c r="F67" s="9" t="s">
        <v>11</v>
      </c>
      <c r="G67" s="56" t="s">
        <v>9</v>
      </c>
      <c r="H67" s="52">
        <v>100</v>
      </c>
      <c r="I67" s="4" t="s">
        <v>20</v>
      </c>
      <c r="J67" s="19" t="s">
        <v>42</v>
      </c>
    </row>
    <row r="68" spans="1:10" x14ac:dyDescent="0.25">
      <c r="A68" s="55" t="s">
        <v>11</v>
      </c>
      <c r="B68" s="56" t="s">
        <v>9</v>
      </c>
      <c r="C68" s="52">
        <v>100</v>
      </c>
      <c r="D68" s="51" t="s">
        <v>62</v>
      </c>
      <c r="E68" s="36" t="s">
        <v>44</v>
      </c>
      <c r="F68" s="5"/>
      <c r="G68" s="50" t="s">
        <v>10</v>
      </c>
      <c r="H68" s="4">
        <v>80</v>
      </c>
      <c r="I68" s="4" t="s">
        <v>19</v>
      </c>
      <c r="J68" s="19"/>
    </row>
    <row r="69" spans="1:10" x14ac:dyDescent="0.25">
      <c r="A69" s="5"/>
      <c r="B69" s="50" t="s">
        <v>10</v>
      </c>
      <c r="C69" s="4">
        <v>80</v>
      </c>
      <c r="D69" s="4" t="s">
        <v>20</v>
      </c>
      <c r="E69" s="19" t="s">
        <v>42</v>
      </c>
      <c r="F69" s="5"/>
      <c r="G69" s="50" t="s">
        <v>14</v>
      </c>
      <c r="H69" s="4">
        <v>60</v>
      </c>
      <c r="I69" s="18" t="s">
        <v>52</v>
      </c>
      <c r="J69" s="19"/>
    </row>
    <row r="70" spans="1:10" x14ac:dyDescent="0.25">
      <c r="A70" s="5"/>
      <c r="B70" s="50" t="s">
        <v>14</v>
      </c>
      <c r="C70" s="4">
        <v>60</v>
      </c>
      <c r="D70" s="51" t="s">
        <v>50</v>
      </c>
      <c r="E70" s="19"/>
      <c r="F70" s="5"/>
      <c r="G70" s="4"/>
      <c r="H70" s="4"/>
      <c r="I70" s="18"/>
      <c r="J70" s="19"/>
    </row>
    <row r="71" spans="1:10" x14ac:dyDescent="0.25">
      <c r="A71" s="5"/>
      <c r="B71" s="4" t="s">
        <v>15</v>
      </c>
      <c r="C71" s="4">
        <v>50</v>
      </c>
      <c r="D71" s="4" t="s">
        <v>19</v>
      </c>
      <c r="E71" s="19"/>
      <c r="F71" s="9" t="s">
        <v>12</v>
      </c>
      <c r="G71" s="4" t="s">
        <v>9</v>
      </c>
      <c r="H71" s="4">
        <v>100</v>
      </c>
      <c r="I71" s="18" t="s">
        <v>55</v>
      </c>
      <c r="J71" s="19"/>
    </row>
    <row r="72" spans="1:10" ht="15.75" thickBot="1" x14ac:dyDescent="0.3">
      <c r="A72" s="9"/>
      <c r="B72" s="4" t="s">
        <v>16</v>
      </c>
      <c r="C72" s="4">
        <v>45</v>
      </c>
      <c r="D72" s="18" t="s">
        <v>52</v>
      </c>
      <c r="E72" s="19"/>
      <c r="F72" s="7"/>
      <c r="G72" s="8" t="s">
        <v>10</v>
      </c>
      <c r="H72" s="8">
        <v>80</v>
      </c>
      <c r="I72" s="20" t="s">
        <v>70</v>
      </c>
      <c r="J72" s="21"/>
    </row>
    <row r="74" spans="1:10" x14ac:dyDescent="0.25">
      <c r="A74" s="22"/>
      <c r="B74" s="22"/>
      <c r="C74" s="22"/>
      <c r="D74" s="23"/>
      <c r="E74" s="23"/>
    </row>
    <row r="75" spans="1:10" x14ac:dyDescent="0.25">
      <c r="A75" s="22"/>
      <c r="B75" s="22"/>
      <c r="C75" s="22"/>
      <c r="D75" s="23"/>
      <c r="E75" s="23"/>
    </row>
    <row r="76" spans="1:10" x14ac:dyDescent="0.25">
      <c r="A76" s="22"/>
      <c r="B76" s="22"/>
      <c r="C76" s="22"/>
      <c r="D76" s="23"/>
      <c r="E76" s="23"/>
    </row>
    <row r="77" spans="1:10" ht="15.75" thickBot="1" x14ac:dyDescent="0.3">
      <c r="A77" s="22"/>
      <c r="B77" s="22"/>
      <c r="C77" s="22"/>
      <c r="D77" s="23"/>
      <c r="E77" s="23"/>
    </row>
    <row r="78" spans="1:10" ht="15.75" thickBot="1" x14ac:dyDescent="0.3">
      <c r="A78" s="58">
        <v>43613</v>
      </c>
      <c r="B78" s="59"/>
      <c r="C78" s="59"/>
      <c r="D78" s="59"/>
      <c r="E78" s="60"/>
      <c r="F78" s="58">
        <v>43634</v>
      </c>
      <c r="G78" s="59"/>
      <c r="H78" s="59"/>
      <c r="I78" s="59"/>
      <c r="J78" s="60"/>
    </row>
    <row r="79" spans="1:10" x14ac:dyDescent="0.25">
      <c r="A79" s="12" t="s">
        <v>3</v>
      </c>
      <c r="B79" s="13" t="s">
        <v>13</v>
      </c>
      <c r="C79" s="13" t="s">
        <v>23</v>
      </c>
      <c r="D79" s="13" t="s">
        <v>4</v>
      </c>
      <c r="E79" s="14" t="s">
        <v>5</v>
      </c>
      <c r="F79" s="10" t="s">
        <v>3</v>
      </c>
      <c r="G79" s="11" t="s">
        <v>13</v>
      </c>
      <c r="H79" s="11" t="s">
        <v>23</v>
      </c>
      <c r="I79" s="11" t="s">
        <v>4</v>
      </c>
      <c r="J79" s="24" t="s">
        <v>5</v>
      </c>
    </row>
    <row r="80" spans="1:10" x14ac:dyDescent="0.25">
      <c r="A80" s="9" t="s">
        <v>6</v>
      </c>
      <c r="B80" s="4" t="s">
        <v>9</v>
      </c>
      <c r="C80" s="4">
        <v>100</v>
      </c>
      <c r="D80" s="4" t="s">
        <v>8</v>
      </c>
      <c r="E80" s="6" t="s">
        <v>63</v>
      </c>
      <c r="F80" s="9" t="s">
        <v>6</v>
      </c>
      <c r="G80" s="4" t="s">
        <v>9</v>
      </c>
      <c r="H80" s="4">
        <v>100</v>
      </c>
      <c r="I80" s="4" t="s">
        <v>8</v>
      </c>
      <c r="J80" s="6"/>
    </row>
    <row r="81" spans="1:10" x14ac:dyDescent="0.25">
      <c r="A81" s="5"/>
      <c r="B81" s="4" t="s">
        <v>10</v>
      </c>
      <c r="C81" s="4">
        <v>80</v>
      </c>
      <c r="D81" s="18" t="s">
        <v>28</v>
      </c>
      <c r="E81" s="19" t="s">
        <v>56</v>
      </c>
      <c r="F81" s="5"/>
      <c r="G81" s="4" t="s">
        <v>10</v>
      </c>
      <c r="H81" s="4">
        <v>80</v>
      </c>
      <c r="I81" s="18" t="s">
        <v>60</v>
      </c>
      <c r="J81" s="19"/>
    </row>
    <row r="82" spans="1:10" x14ac:dyDescent="0.25">
      <c r="A82" s="5"/>
      <c r="B82" s="4" t="s">
        <v>14</v>
      </c>
      <c r="C82" s="4">
        <v>60</v>
      </c>
      <c r="D82" s="18" t="s">
        <v>60</v>
      </c>
      <c r="E82" s="19" t="s">
        <v>74</v>
      </c>
      <c r="F82" s="5"/>
      <c r="G82" s="4" t="s">
        <v>14</v>
      </c>
      <c r="H82" s="4">
        <v>60</v>
      </c>
      <c r="I82" s="18" t="s">
        <v>58</v>
      </c>
      <c r="J82" s="19"/>
    </row>
    <row r="83" spans="1:10" x14ac:dyDescent="0.25">
      <c r="B83" s="4" t="s">
        <v>15</v>
      </c>
      <c r="C83" s="4">
        <v>50</v>
      </c>
      <c r="D83" s="18" t="s">
        <v>61</v>
      </c>
      <c r="E83" s="19" t="s">
        <v>75</v>
      </c>
      <c r="G83" s="4" t="s">
        <v>15</v>
      </c>
      <c r="H83" s="4">
        <v>50</v>
      </c>
      <c r="I83" s="18" t="s">
        <v>67</v>
      </c>
      <c r="J83" s="19"/>
    </row>
    <row r="84" spans="1:10" x14ac:dyDescent="0.25">
      <c r="A84" s="5"/>
      <c r="B84" s="4"/>
      <c r="C84" s="4"/>
      <c r="D84" s="18"/>
      <c r="E84" s="19"/>
      <c r="F84" s="5"/>
      <c r="G84" s="4"/>
      <c r="H84" s="4"/>
      <c r="I84" s="18"/>
      <c r="J84" s="19"/>
    </row>
    <row r="85" spans="1:10" x14ac:dyDescent="0.25">
      <c r="A85" s="9" t="s">
        <v>11</v>
      </c>
      <c r="B85" s="56" t="s">
        <v>9</v>
      </c>
      <c r="C85" s="52">
        <v>100</v>
      </c>
      <c r="D85" s="4" t="s">
        <v>20</v>
      </c>
      <c r="E85" s="19" t="s">
        <v>42</v>
      </c>
      <c r="F85" s="5"/>
      <c r="G85" s="4"/>
      <c r="H85" s="4"/>
      <c r="I85" s="18"/>
      <c r="J85" s="19"/>
    </row>
    <row r="86" spans="1:10" x14ac:dyDescent="0.25">
      <c r="A86" s="5"/>
      <c r="B86" s="4" t="s">
        <v>10</v>
      </c>
      <c r="C86" s="4">
        <v>80</v>
      </c>
      <c r="D86" s="18"/>
      <c r="E86" s="36" t="s">
        <v>44</v>
      </c>
      <c r="F86" s="9" t="s">
        <v>11</v>
      </c>
      <c r="G86" s="4" t="s">
        <v>9</v>
      </c>
      <c r="H86" s="4">
        <v>100</v>
      </c>
      <c r="I86" s="18" t="s">
        <v>90</v>
      </c>
      <c r="J86" s="19" t="s">
        <v>42</v>
      </c>
    </row>
    <row r="87" spans="1:10" x14ac:dyDescent="0.25">
      <c r="A87" s="5"/>
      <c r="B87" s="4"/>
      <c r="C87" s="4"/>
      <c r="D87" s="18"/>
      <c r="E87" s="19"/>
      <c r="F87" s="5"/>
      <c r="G87" s="4" t="s">
        <v>9</v>
      </c>
      <c r="H87" s="4">
        <v>80</v>
      </c>
      <c r="I87" s="4" t="s">
        <v>20</v>
      </c>
      <c r="J87" s="36" t="s">
        <v>44</v>
      </c>
    </row>
    <row r="88" spans="1:10" x14ac:dyDescent="0.25">
      <c r="A88" s="5"/>
      <c r="B88" s="4"/>
      <c r="C88" s="4"/>
      <c r="D88" s="18"/>
      <c r="E88" s="19"/>
      <c r="F88" s="5"/>
      <c r="G88" s="4"/>
      <c r="H88" s="4"/>
      <c r="I88" s="18"/>
      <c r="J88" s="19"/>
    </row>
    <row r="89" spans="1:10" x14ac:dyDescent="0.25">
      <c r="A89" s="9" t="s">
        <v>12</v>
      </c>
      <c r="B89" s="4"/>
      <c r="C89" s="4"/>
      <c r="D89" s="18"/>
      <c r="E89" s="19"/>
      <c r="F89" s="9" t="s">
        <v>12</v>
      </c>
      <c r="G89" s="4" t="s">
        <v>9</v>
      </c>
      <c r="H89" s="4">
        <v>100</v>
      </c>
      <c r="I89" s="18" t="s">
        <v>91</v>
      </c>
      <c r="J89" s="19"/>
    </row>
    <row r="90" spans="1:10" ht="15.75" thickBot="1" x14ac:dyDescent="0.3">
      <c r="A90" s="7"/>
      <c r="B90" s="8"/>
      <c r="C90" s="8"/>
      <c r="D90" s="20"/>
      <c r="E90" s="21"/>
      <c r="F90" s="7"/>
      <c r="G90" s="8"/>
      <c r="H90" s="8"/>
      <c r="I90" s="20"/>
      <c r="J90" s="21"/>
    </row>
  </sheetData>
  <mergeCells count="11">
    <mergeCell ref="A3:E3"/>
    <mergeCell ref="F3:J3"/>
    <mergeCell ref="N32:R32"/>
    <mergeCell ref="A45:E45"/>
    <mergeCell ref="F78:J78"/>
    <mergeCell ref="F45:J45"/>
    <mergeCell ref="F23:J23"/>
    <mergeCell ref="A60:E60"/>
    <mergeCell ref="F60:J60"/>
    <mergeCell ref="A78:E78"/>
    <mergeCell ref="A23:E23"/>
  </mergeCells>
  <phoneticPr fontId="19" type="noConversion"/>
  <pageMargins left="0.71" right="0.71" top="0.79000000000000015" bottom="0.79000000000000015" header="0.31" footer="0.31"/>
  <pageSetup paperSize="9" scale="40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Layout" workbookViewId="0">
      <selection activeCell="A2" sqref="A2"/>
    </sheetView>
  </sheetViews>
  <sheetFormatPr baseColWidth="10" defaultRowHeight="15" x14ac:dyDescent="0.25"/>
  <cols>
    <col min="1" max="1" width="14.140625" customWidth="1"/>
    <col min="2" max="2" width="5.85546875" bestFit="1" customWidth="1"/>
    <col min="3" max="3" width="8" customWidth="1"/>
    <col min="4" max="4" width="27.140625" customWidth="1"/>
    <col min="5" max="5" width="17.140625" customWidth="1"/>
    <col min="6" max="6" width="14.7109375" customWidth="1"/>
    <col min="7" max="7" width="5.85546875" bestFit="1" customWidth="1"/>
    <col min="8" max="8" width="8" customWidth="1"/>
    <col min="9" max="9" width="26.85546875" bestFit="1" customWidth="1"/>
  </cols>
  <sheetData>
    <row r="1" spans="1:9" ht="46.5" x14ac:dyDescent="0.7">
      <c r="A1" s="65" t="s">
        <v>94</v>
      </c>
      <c r="B1" s="65"/>
      <c r="C1" s="65"/>
      <c r="D1" s="65"/>
      <c r="E1" s="65"/>
      <c r="F1" s="65"/>
      <c r="G1" s="65"/>
      <c r="H1" s="65"/>
      <c r="I1" s="65"/>
    </row>
    <row r="2" spans="1:9" ht="15.75" thickBot="1" x14ac:dyDescent="0.3"/>
    <row r="3" spans="1:9" ht="20.100000000000001" customHeight="1" x14ac:dyDescent="0.3">
      <c r="A3" s="42" t="s">
        <v>3</v>
      </c>
      <c r="B3" s="43" t="s">
        <v>13</v>
      </c>
      <c r="C3" s="43" t="s">
        <v>23</v>
      </c>
      <c r="D3" s="44" t="s">
        <v>4</v>
      </c>
      <c r="E3" s="38"/>
      <c r="F3" s="42" t="s">
        <v>3</v>
      </c>
      <c r="G3" s="43" t="s">
        <v>13</v>
      </c>
      <c r="H3" s="43" t="s">
        <v>23</v>
      </c>
      <c r="I3" s="44" t="s">
        <v>5</v>
      </c>
    </row>
    <row r="4" spans="1:9" ht="20.100000000000001" customHeight="1" x14ac:dyDescent="0.25">
      <c r="A4" s="9" t="s">
        <v>6</v>
      </c>
      <c r="B4" s="4" t="s">
        <v>9</v>
      </c>
      <c r="C4" s="4">
        <f>100+100+100+100+100+100+100+100-100</f>
        <v>700</v>
      </c>
      <c r="D4" s="6" t="s">
        <v>84</v>
      </c>
      <c r="E4" s="22"/>
      <c r="F4" s="9" t="s">
        <v>6</v>
      </c>
      <c r="G4" s="4" t="s">
        <v>9</v>
      </c>
      <c r="H4" s="4">
        <f>100+100+100+100+100+80+80+60-60+50-50</f>
        <v>660</v>
      </c>
      <c r="I4" s="6" t="s">
        <v>79</v>
      </c>
    </row>
    <row r="5" spans="1:9" ht="20.100000000000001" customHeight="1" x14ac:dyDescent="0.25">
      <c r="A5" s="5"/>
      <c r="B5" s="4" t="s">
        <v>10</v>
      </c>
      <c r="C5" s="4">
        <f>80+80+80+100+80+80+80+80-80</f>
        <v>580</v>
      </c>
      <c r="D5" s="19" t="s">
        <v>76</v>
      </c>
      <c r="E5" s="23"/>
      <c r="F5" s="5"/>
      <c r="G5" s="4" t="s">
        <v>10</v>
      </c>
      <c r="H5" s="4">
        <f>80+80+100+100+80</f>
        <v>440</v>
      </c>
      <c r="I5" s="49" t="s">
        <v>81</v>
      </c>
    </row>
    <row r="6" spans="1:9" ht="20.100000000000001" customHeight="1" x14ac:dyDescent="0.25">
      <c r="A6" s="5"/>
      <c r="B6" s="4" t="s">
        <v>14</v>
      </c>
      <c r="C6" s="4">
        <f>60+50+60+60+80</f>
        <v>310</v>
      </c>
      <c r="D6" s="19" t="s">
        <v>85</v>
      </c>
      <c r="E6" s="23"/>
      <c r="F6" s="5"/>
      <c r="G6" s="4" t="s">
        <v>14</v>
      </c>
      <c r="H6" s="4">
        <f>60+100+100</f>
        <v>260</v>
      </c>
      <c r="I6" s="6" t="s">
        <v>82</v>
      </c>
    </row>
    <row r="7" spans="1:9" ht="20.100000000000001" customHeight="1" x14ac:dyDescent="0.25">
      <c r="A7" s="5"/>
      <c r="B7" s="4" t="s">
        <v>15</v>
      </c>
      <c r="C7" s="4">
        <f>80+50+60+60+50</f>
        <v>300</v>
      </c>
      <c r="D7" s="6" t="s">
        <v>77</v>
      </c>
      <c r="E7" s="23"/>
      <c r="F7" s="5"/>
      <c r="G7" s="50" t="s">
        <v>15</v>
      </c>
      <c r="H7" s="4">
        <f>60+60</f>
        <v>120</v>
      </c>
      <c r="I7" s="19" t="s">
        <v>80</v>
      </c>
    </row>
    <row r="8" spans="1:9" ht="20.100000000000001" customHeight="1" x14ac:dyDescent="0.25">
      <c r="A8" s="5"/>
      <c r="B8" s="4" t="s">
        <v>16</v>
      </c>
      <c r="C8" s="4">
        <f>60+45+60+60</f>
        <v>225</v>
      </c>
      <c r="D8" s="19" t="s">
        <v>59</v>
      </c>
      <c r="E8" s="23"/>
      <c r="F8" s="5"/>
      <c r="G8" s="4" t="s">
        <v>16</v>
      </c>
      <c r="H8" s="4">
        <f>80</f>
        <v>80</v>
      </c>
      <c r="I8" s="6" t="s">
        <v>83</v>
      </c>
    </row>
    <row r="9" spans="1:9" ht="19.5" customHeight="1" x14ac:dyDescent="0.25">
      <c r="A9" s="5"/>
      <c r="B9" s="4" t="s">
        <v>51</v>
      </c>
      <c r="C9">
        <f>45+50+45</f>
        <v>140</v>
      </c>
      <c r="D9" s="57" t="s">
        <v>88</v>
      </c>
      <c r="E9" s="23"/>
      <c r="F9" s="5"/>
      <c r="G9" s="4"/>
      <c r="H9" s="4"/>
      <c r="I9" s="6"/>
    </row>
    <row r="10" spans="1:9" ht="19.5" customHeight="1" x14ac:dyDescent="0.25">
      <c r="A10" s="5"/>
      <c r="B10" s="50" t="s">
        <v>51</v>
      </c>
      <c r="C10" s="4">
        <f>80+60</f>
        <v>140</v>
      </c>
      <c r="D10" s="6" t="s">
        <v>86</v>
      </c>
      <c r="E10" s="23"/>
      <c r="F10" s="5"/>
      <c r="G10" s="4"/>
      <c r="H10" s="4"/>
      <c r="I10" s="6"/>
    </row>
    <row r="11" spans="1:9" ht="8.4499999999999993" customHeight="1" x14ac:dyDescent="0.25">
      <c r="A11" s="5"/>
      <c r="B11" s="4"/>
      <c r="C11" s="4"/>
      <c r="D11" s="19"/>
      <c r="E11" s="23"/>
      <c r="F11" s="5"/>
      <c r="G11" s="4"/>
      <c r="H11" s="4"/>
      <c r="I11" s="6"/>
    </row>
    <row r="12" spans="1:9" ht="20.100000000000001" customHeight="1" x14ac:dyDescent="0.25">
      <c r="A12" s="9" t="s">
        <v>11</v>
      </c>
      <c r="B12" s="4" t="s">
        <v>1</v>
      </c>
      <c r="C12" s="4">
        <f>45+80+80+100+100+100+80+100-45+100-80+80-80</f>
        <v>660</v>
      </c>
      <c r="D12" s="6" t="s">
        <v>92</v>
      </c>
      <c r="E12" s="23"/>
      <c r="F12" s="9" t="s">
        <v>11</v>
      </c>
      <c r="G12" s="4" t="s">
        <v>9</v>
      </c>
      <c r="H12" s="4">
        <f>100+100+100+100+100+100+80+100-80+100-100+100-100</f>
        <v>700</v>
      </c>
      <c r="I12" s="6" t="s">
        <v>93</v>
      </c>
    </row>
    <row r="13" spans="1:9" ht="20.100000000000001" customHeight="1" x14ac:dyDescent="0.25">
      <c r="A13" s="9"/>
      <c r="B13" s="4" t="s">
        <v>2</v>
      </c>
      <c r="C13" s="4">
        <f>50+60+80+80+80+60+50+80-50</f>
        <v>490</v>
      </c>
      <c r="D13" s="6" t="s">
        <v>71</v>
      </c>
      <c r="E13" s="23"/>
      <c r="F13" s="9"/>
      <c r="G13" s="4" t="s">
        <v>10</v>
      </c>
      <c r="H13" s="4">
        <f>80+80+80+80+80+100+80</f>
        <v>580</v>
      </c>
      <c r="I13" s="6" t="s">
        <v>78</v>
      </c>
    </row>
    <row r="14" spans="1:9" ht="20.100000000000001" customHeight="1" x14ac:dyDescent="0.25">
      <c r="A14" s="5"/>
      <c r="B14" s="41" t="s">
        <v>14</v>
      </c>
      <c r="C14" s="4">
        <f>60+60+60+50+45+60</f>
        <v>335</v>
      </c>
      <c r="D14" s="6" t="s">
        <v>72</v>
      </c>
      <c r="E14" s="23"/>
      <c r="F14" s="5"/>
      <c r="G14" s="4"/>
      <c r="H14" s="4"/>
      <c r="I14" s="6"/>
    </row>
    <row r="15" spans="1:9" ht="20.100000000000001" customHeight="1" x14ac:dyDescent="0.25">
      <c r="A15" s="5"/>
      <c r="B15" s="4" t="s">
        <v>15</v>
      </c>
      <c r="C15" s="4">
        <f>100+80+60</f>
        <v>240</v>
      </c>
      <c r="D15" s="6" t="s">
        <v>66</v>
      </c>
      <c r="E15" s="23"/>
      <c r="F15" s="5"/>
      <c r="G15" s="4"/>
      <c r="H15" s="4"/>
      <c r="I15" s="19"/>
    </row>
    <row r="16" spans="1:9" ht="20.100000000000001" customHeight="1" x14ac:dyDescent="0.25">
      <c r="A16" s="5"/>
      <c r="B16" s="4" t="s">
        <v>16</v>
      </c>
      <c r="C16" s="4">
        <f>100+100</f>
        <v>200</v>
      </c>
      <c r="D16" s="19" t="s">
        <v>87</v>
      </c>
      <c r="E16" s="23"/>
      <c r="F16" s="5"/>
      <c r="G16" s="4"/>
      <c r="H16" s="4"/>
      <c r="I16" s="6"/>
    </row>
    <row r="17" spans="1:9" ht="20.100000000000001" customHeight="1" x14ac:dyDescent="0.25">
      <c r="A17" s="5"/>
      <c r="B17" s="4" t="s">
        <v>16</v>
      </c>
      <c r="C17" s="4">
        <v>100</v>
      </c>
      <c r="D17" s="19" t="s">
        <v>65</v>
      </c>
      <c r="E17" s="23"/>
      <c r="F17" s="5"/>
      <c r="G17" s="4"/>
      <c r="H17" s="4"/>
      <c r="I17" s="6"/>
    </row>
    <row r="18" spans="1:9" ht="20.100000000000001" customHeight="1" x14ac:dyDescent="0.25">
      <c r="A18" s="5"/>
      <c r="B18" s="4" t="s">
        <v>51</v>
      </c>
      <c r="C18" s="4">
        <v>80</v>
      </c>
      <c r="D18" s="6" t="s">
        <v>0</v>
      </c>
      <c r="E18" s="23"/>
      <c r="F18" s="5"/>
      <c r="G18" s="4"/>
      <c r="H18" s="4"/>
      <c r="I18" s="6"/>
    </row>
    <row r="19" spans="1:9" ht="8.4499999999999993" customHeight="1" x14ac:dyDescent="0.25">
      <c r="A19" s="5"/>
      <c r="B19" s="4"/>
      <c r="C19" s="4"/>
      <c r="D19" s="6"/>
      <c r="E19" s="23"/>
      <c r="F19" s="5"/>
      <c r="G19" s="4"/>
      <c r="H19" s="4"/>
      <c r="I19" s="6"/>
    </row>
    <row r="20" spans="1:9" ht="19.5" customHeight="1" x14ac:dyDescent="0.25">
      <c r="A20" s="9" t="s">
        <v>12</v>
      </c>
      <c r="B20" s="50" t="s">
        <v>9</v>
      </c>
      <c r="C20" s="4">
        <f>100+60+100+100</f>
        <v>360</v>
      </c>
      <c r="D20" s="54" t="s">
        <v>73</v>
      </c>
      <c r="E20" s="23"/>
      <c r="F20" s="9"/>
      <c r="G20" s="4"/>
      <c r="H20" s="4"/>
      <c r="I20" s="6"/>
    </row>
    <row r="21" spans="1:9" ht="19.5" customHeight="1" x14ac:dyDescent="0.25">
      <c r="A21" s="9"/>
      <c r="B21" s="52" t="s">
        <v>10</v>
      </c>
      <c r="C21" s="52">
        <f>80+100</f>
        <v>180</v>
      </c>
      <c r="D21" s="53" t="s">
        <v>89</v>
      </c>
      <c r="E21" s="23"/>
      <c r="F21" s="28"/>
      <c r="G21" s="29"/>
      <c r="H21" s="29"/>
      <c r="I21" s="45"/>
    </row>
    <row r="22" spans="1:9" ht="19.5" customHeight="1" thickBot="1" x14ac:dyDescent="0.3">
      <c r="A22" s="7"/>
      <c r="B22" s="47"/>
      <c r="C22" s="8"/>
      <c r="D22" s="48"/>
      <c r="F22" s="7"/>
      <c r="G22" s="8"/>
      <c r="H22" s="8"/>
      <c r="I22" s="26"/>
    </row>
  </sheetData>
  <mergeCells count="1">
    <mergeCell ref="A1:I1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>
    <oddFooter>&amp;C&amp;"-,Fett Kursiv"Zahl in der Klammer = Anzahl teilgenommene Cups
tg.=teilgenommen, gew.=gewertet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export (3)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</dc:creator>
  <cp:lastModifiedBy>renat</cp:lastModifiedBy>
  <cp:lastPrinted>2019-06-25T16:17:48Z</cp:lastPrinted>
  <dcterms:created xsi:type="dcterms:W3CDTF">2018-09-25T17:24:35Z</dcterms:created>
  <dcterms:modified xsi:type="dcterms:W3CDTF">2019-06-25T16:19:57Z</dcterms:modified>
</cp:coreProperties>
</file>